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8) August 2023\Reportable Template\"/>
    </mc:Choice>
  </mc:AlternateContent>
  <bookViews>
    <workbookView xWindow="0" yWindow="0" windowWidth="11976" windowHeight="5136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D14" i="1"/>
  <c r="L14" i="1" s="1"/>
  <c r="D11" i="1"/>
  <c r="E11" i="1"/>
  <c r="F11" i="1"/>
  <c r="L11" i="1" s="1"/>
  <c r="G11" i="1"/>
  <c r="H11" i="1"/>
  <c r="I11" i="1"/>
  <c r="J11" i="1"/>
  <c r="K11" i="1"/>
  <c r="C11" i="1"/>
  <c r="L8" i="1"/>
  <c r="D8" i="1"/>
  <c r="E8" i="1"/>
  <c r="G8" i="1"/>
  <c r="H8" i="1"/>
  <c r="I8" i="1"/>
  <c r="J8" i="1"/>
  <c r="K8" i="1"/>
  <c r="C8" i="1"/>
  <c r="L16" i="1" l="1"/>
  <c r="D16" i="1"/>
  <c r="E16" i="1" l="1"/>
  <c r="J16" i="1"/>
  <c r="K16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<sst xmlns="http://schemas.openxmlformats.org/spreadsheetml/2006/main" count="31" uniqueCount="23">
  <si>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</si>
  <si>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</si>
  <si>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</si>
  <si>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</si>
  <si>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</si>
  <si>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</si>
  <si>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</si>
  <si>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</si>
  <si>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</si>
  <si>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</si>
  <si>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</si>
  <si>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</si>
  <si>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</si>
  <si>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</si>
  <si>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</si>
  <si>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</si>
  <si>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</si>
  <si>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</si>
  <si>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</si>
  <si>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</si>
  <si>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</si>
  <si>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Off-Warrant Stock Reporting - August 2023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</si>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</sst>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activeCell="O11" sqref="O11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3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3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3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241500</v>
      </c>
      <c r="E6" s="17">
        <v>517</v>
      </c>
      <c r="F6" s="16" t="s">
        <v>22</v>
      </c>
      <c r="G6" s="17">
        <v>0</v>
      </c>
      <c r="H6" s="17">
        <v>0</v>
      </c>
      <c r="I6" s="17">
        <v>255</v>
      </c>
      <c r="J6" s="17">
        <v>0</v>
      </c>
      <c r="K6" s="17">
        <v>0</v>
      </c>
      <c r="L6" s="16">
        <v>242272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19</v>
      </c>
      <c r="C7" s="17">
        <v>0</v>
      </c>
      <c r="D7" s="17">
        <v>38537</v>
      </c>
      <c r="E7" s="17">
        <v>4158</v>
      </c>
      <c r="F7" s="16" t="s">
        <v>22</v>
      </c>
      <c r="G7" s="17">
        <v>70</v>
      </c>
      <c r="H7" s="17">
        <v>5954</v>
      </c>
      <c r="I7" s="17">
        <v>154</v>
      </c>
      <c r="J7" s="17">
        <v>12600</v>
      </c>
      <c r="K7" s="17">
        <v>0</v>
      </c>
      <c r="L7" s="17">
        <v>61473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3" t="s">
        <v>15</v>
      </c>
      <c r="B8" s="3"/>
      <c r="C8" s="18">
        <f>SUM(C6:C7)</f>
        <v>0</v>
      </c>
      <c r="D8" s="18">
        <f t="shared" ref="D8:K8" si="0">SUM(D6:D7)</f>
        <v>280037</v>
      </c>
      <c r="E8" s="18">
        <f t="shared" si="0"/>
        <v>4675</v>
      </c>
      <c r="F8" s="19" t="s">
        <v>22</v>
      </c>
      <c r="G8" s="18">
        <f t="shared" si="0"/>
        <v>70</v>
      </c>
      <c r="H8" s="18">
        <f t="shared" si="0"/>
        <v>5954</v>
      </c>
      <c r="I8" s="18">
        <f t="shared" si="0"/>
        <v>409</v>
      </c>
      <c r="J8" s="18">
        <f t="shared" si="0"/>
        <v>12600</v>
      </c>
      <c r="K8" s="18">
        <f t="shared" si="0"/>
        <v>0</v>
      </c>
      <c r="L8" s="18">
        <f>SUM(L6:L7)</f>
        <v>303745</v>
      </c>
      <c r="N8" s="15"/>
      <c r="O8" s="15"/>
      <c r="P8" s="15"/>
      <c r="Q8" s="15"/>
      <c r="R8" s="15"/>
      <c r="S8" s="15"/>
      <c r="T8" s="15"/>
      <c r="U8" s="15"/>
    </row>
    <row r="9" spans="1:21" ht="15" customHeigh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21" ht="15" customHeight="1" x14ac:dyDescent="0.3">
      <c r="A10" s="2" t="s">
        <v>13</v>
      </c>
      <c r="B10" s="2" t="s">
        <v>13</v>
      </c>
      <c r="C10" s="17">
        <v>1309</v>
      </c>
      <c r="D10" s="17">
        <v>4172</v>
      </c>
      <c r="E10" s="17">
        <v>19520</v>
      </c>
      <c r="F10" s="16" t="s">
        <v>22</v>
      </c>
      <c r="G10" s="17">
        <v>2868</v>
      </c>
      <c r="H10" s="17">
        <v>3281</v>
      </c>
      <c r="I10" s="17">
        <v>63</v>
      </c>
      <c r="J10" s="17">
        <v>2240</v>
      </c>
      <c r="K10" s="17">
        <v>0</v>
      </c>
      <c r="L10" s="16">
        <v>33453</v>
      </c>
    </row>
    <row r="11" spans="1:21" ht="15" customHeight="1" x14ac:dyDescent="0.3">
      <c r="A11" s="5" t="s">
        <v>16</v>
      </c>
      <c r="B11" s="5"/>
      <c r="C11" s="18">
        <f>C10</f>
        <v>1309</v>
      </c>
      <c r="D11" s="18">
        <f t="shared" ref="D11:K11" si="1">D10</f>
        <v>4172</v>
      </c>
      <c r="E11" s="18">
        <f t="shared" si="1"/>
        <v>19520</v>
      </c>
      <c r="F11" s="18" t="str">
        <f t="shared" si="1"/>
        <v>/</v>
      </c>
      <c r="G11" s="18">
        <f t="shared" si="1"/>
        <v>2868</v>
      </c>
      <c r="H11" s="18">
        <f t="shared" si="1"/>
        <v>3281</v>
      </c>
      <c r="I11" s="18">
        <f t="shared" si="1"/>
        <v>63</v>
      </c>
      <c r="J11" s="18">
        <f t="shared" si="1"/>
        <v>2240</v>
      </c>
      <c r="K11" s="18">
        <f t="shared" si="1"/>
        <v>0</v>
      </c>
      <c r="L11" s="18">
        <f>SUM(C11:K11)</f>
        <v>33453</v>
      </c>
    </row>
    <row r="12" spans="1:21" ht="15" customHeight="1" x14ac:dyDescent="0.3">
      <c r="A12" s="11"/>
      <c r="B12" s="12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21" ht="15" customHeight="1" x14ac:dyDescent="0.3">
      <c r="A13" s="2" t="s">
        <v>14</v>
      </c>
      <c r="B13" s="2" t="s">
        <v>14</v>
      </c>
      <c r="C13" s="16" t="s">
        <v>22</v>
      </c>
      <c r="D13" s="17">
        <v>627</v>
      </c>
      <c r="E13" s="17">
        <v>15004</v>
      </c>
      <c r="F13" s="17">
        <v>0</v>
      </c>
      <c r="G13" s="17">
        <v>4642</v>
      </c>
      <c r="H13" s="17">
        <v>0</v>
      </c>
      <c r="I13" s="17">
        <v>0</v>
      </c>
      <c r="J13" s="17">
        <v>0</v>
      </c>
      <c r="K13" s="17">
        <v>0</v>
      </c>
      <c r="L13" s="16">
        <v>20273</v>
      </c>
    </row>
    <row r="14" spans="1:21" ht="15" customHeight="1" x14ac:dyDescent="0.3">
      <c r="A14" s="4" t="s">
        <v>17</v>
      </c>
      <c r="B14" s="4"/>
      <c r="C14" s="19" t="s">
        <v>22</v>
      </c>
      <c r="D14" s="18">
        <f>D13</f>
        <v>627</v>
      </c>
      <c r="E14" s="18">
        <f t="shared" ref="E14:K14" si="2">E13</f>
        <v>15004</v>
      </c>
      <c r="F14" s="18">
        <f t="shared" si="2"/>
        <v>0</v>
      </c>
      <c r="G14" s="18">
        <f t="shared" si="2"/>
        <v>4642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>SUM(C14:K14)</f>
        <v>20273</v>
      </c>
    </row>
    <row r="15" spans="1:21" x14ac:dyDescent="0.3">
      <c r="A15" s="13"/>
      <c r="B15" s="14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21" x14ac:dyDescent="0.3">
      <c r="A16" s="7" t="s">
        <v>18</v>
      </c>
      <c r="B16" s="6"/>
      <c r="C16" s="24">
        <f t="shared" ref="C16:I16" si="3">SUM(C8, C11, C14)</f>
        <v>1309</v>
      </c>
      <c r="D16" s="24">
        <f>SUM(D8, D11, D14)</f>
        <v>284836</v>
      </c>
      <c r="E16" s="24">
        <f>SUM(E8, E11, E14)</f>
        <v>39199</v>
      </c>
      <c r="F16" s="24">
        <f t="shared" si="3"/>
        <v>0</v>
      </c>
      <c r="G16" s="24">
        <f t="shared" si="3"/>
        <v>7580</v>
      </c>
      <c r="H16" s="24">
        <f t="shared" si="3"/>
        <v>9235</v>
      </c>
      <c r="I16" s="24">
        <f t="shared" si="3"/>
        <v>472</v>
      </c>
      <c r="J16" s="24">
        <f>SUM(J8, J11, J14)</f>
        <v>14840</v>
      </c>
      <c r="K16" s="24">
        <f>SUM(K8, K11, K14)</f>
        <v>0</v>
      </c>
      <c r="L16" s="24">
        <f>SUM(L8, L11, L14)</f>
        <v>357471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2023-09-18T15:39:54Z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